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649" documentId="13_ncr:1_{9E42EB58-52CA-49B2-8B63-FA55DC642125}" xr6:coauthVersionLast="47" xr6:coauthVersionMax="47" xr10:uidLastSave="{A15AAC5C-DAC0-4D86-A6F2-CC503DD5FE3D}"/>
  <bookViews>
    <workbookView xWindow="-120" yWindow="-120" windowWidth="29040" windowHeight="15840" xr2:uid="{00000000-000D-0000-FFFF-FFFF00000000}"/>
  </bookViews>
  <sheets>
    <sheet name="Intake fraction time Fig2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8" l="1"/>
  <c r="G23" i="8" s="1"/>
  <c r="C23" i="8"/>
  <c r="F23" i="8" s="1"/>
  <c r="B23" i="8"/>
  <c r="E23" i="8" s="1"/>
  <c r="D5" i="8"/>
  <c r="G5" i="8" s="1"/>
  <c r="C5" i="8"/>
  <c r="F5" i="8" s="1"/>
  <c r="B5" i="8"/>
  <c r="E5" i="8" s="1"/>
  <c r="A24" i="8" l="1"/>
  <c r="A6" i="8"/>
  <c r="D24" i="8" l="1"/>
  <c r="G24" i="8" s="1"/>
  <c r="C24" i="8"/>
  <c r="F24" i="8" s="1"/>
  <c r="B24" i="8"/>
  <c r="E24" i="8" s="1"/>
  <c r="D6" i="8"/>
  <c r="G6" i="8" s="1"/>
  <c r="C6" i="8"/>
  <c r="F6" i="8" s="1"/>
  <c r="B6" i="8"/>
  <c r="E6" i="8" s="1"/>
  <c r="A7" i="8"/>
  <c r="A25" i="8"/>
  <c r="D7" i="8" l="1"/>
  <c r="G7" i="8" s="1"/>
  <c r="C7" i="8"/>
  <c r="F7" i="8" s="1"/>
  <c r="B7" i="8"/>
  <c r="E7" i="8" s="1"/>
  <c r="D25" i="8"/>
  <c r="G25" i="8" s="1"/>
  <c r="C25" i="8"/>
  <c r="F25" i="8" s="1"/>
  <c r="B25" i="8"/>
  <c r="E25" i="8" s="1"/>
  <c r="A8" i="8"/>
  <c r="A26" i="8"/>
  <c r="D8" i="8" l="1"/>
  <c r="G8" i="8" s="1"/>
  <c r="C8" i="8"/>
  <c r="F8" i="8" s="1"/>
  <c r="B8" i="8"/>
  <c r="E8" i="8" s="1"/>
  <c r="D26" i="8"/>
  <c r="G26" i="8" s="1"/>
  <c r="C26" i="8"/>
  <c r="F26" i="8" s="1"/>
  <c r="B26" i="8"/>
  <c r="E26" i="8" s="1"/>
  <c r="A9" i="8"/>
  <c r="A27" i="8"/>
  <c r="D9" i="8" l="1"/>
  <c r="G9" i="8" s="1"/>
  <c r="C9" i="8"/>
  <c r="F9" i="8" s="1"/>
  <c r="B9" i="8"/>
  <c r="E9" i="8" s="1"/>
  <c r="D27" i="8"/>
  <c r="G27" i="8" s="1"/>
  <c r="C27" i="8"/>
  <c r="F27" i="8" s="1"/>
  <c r="B27" i="8"/>
  <c r="E27" i="8" s="1"/>
  <c r="A10" i="8"/>
  <c r="A28" i="8"/>
  <c r="D10" i="8" l="1"/>
  <c r="G10" i="8" s="1"/>
  <c r="C10" i="8"/>
  <c r="F10" i="8" s="1"/>
  <c r="B10" i="8"/>
  <c r="E10" i="8" s="1"/>
  <c r="D28" i="8"/>
  <c r="G28" i="8" s="1"/>
  <c r="C28" i="8"/>
  <c r="F28" i="8" s="1"/>
  <c r="B28" i="8"/>
  <c r="E28" i="8" s="1"/>
  <c r="A29" i="8"/>
  <c r="A11" i="8"/>
  <c r="D29" i="8" l="1"/>
  <c r="G29" i="8" s="1"/>
  <c r="C29" i="8"/>
  <c r="F29" i="8" s="1"/>
  <c r="B29" i="8"/>
  <c r="E29" i="8" s="1"/>
  <c r="D11" i="8"/>
  <c r="G11" i="8" s="1"/>
  <c r="C11" i="8"/>
  <c r="F11" i="8" s="1"/>
  <c r="B11" i="8"/>
  <c r="E11" i="8" s="1"/>
  <c r="A12" i="8"/>
  <c r="A30" i="8"/>
  <c r="D12" i="8" l="1"/>
  <c r="G12" i="8" s="1"/>
  <c r="C12" i="8"/>
  <c r="F12" i="8" s="1"/>
  <c r="B12" i="8"/>
  <c r="E12" i="8" s="1"/>
  <c r="D30" i="8"/>
  <c r="G30" i="8" s="1"/>
  <c r="B30" i="8"/>
  <c r="E30" i="8" s="1"/>
  <c r="C30" i="8"/>
  <c r="F30" i="8" s="1"/>
  <c r="A31" i="8"/>
  <c r="A13" i="8"/>
  <c r="D31" i="8" l="1"/>
  <c r="G31" i="8" s="1"/>
  <c r="C31" i="8"/>
  <c r="F31" i="8" s="1"/>
  <c r="B31" i="8"/>
  <c r="E31" i="8" s="1"/>
  <c r="D13" i="8"/>
  <c r="G13" i="8" s="1"/>
  <c r="C13" i="8"/>
  <c r="F13" i="8" s="1"/>
  <c r="B13" i="8"/>
  <c r="E13" i="8" s="1"/>
  <c r="A32" i="8"/>
  <c r="A14" i="8"/>
  <c r="A33" i="8"/>
  <c r="C32" i="8" l="1"/>
  <c r="F32" i="8" s="1"/>
  <c r="D32" i="8"/>
  <c r="G32" i="8" s="1"/>
  <c r="B32" i="8"/>
  <c r="E32" i="8" s="1"/>
  <c r="D14" i="8"/>
  <c r="G14" i="8" s="1"/>
  <c r="B14" i="8"/>
  <c r="E14" i="8" s="1"/>
  <c r="C14" i="8"/>
  <c r="F14" i="8" s="1"/>
  <c r="D33" i="8"/>
  <c r="G33" i="8" s="1"/>
  <c r="B33" i="8"/>
  <c r="E33" i="8" s="1"/>
  <c r="C33" i="8"/>
  <c r="F33" i="8" s="1"/>
  <c r="A15" i="8"/>
  <c r="A34" i="8"/>
  <c r="D15" i="8" l="1"/>
  <c r="G15" i="8" s="1"/>
  <c r="C15" i="8"/>
  <c r="F15" i="8" s="1"/>
  <c r="B15" i="8"/>
  <c r="E15" i="8" s="1"/>
  <c r="C34" i="8"/>
  <c r="F34" i="8" s="1"/>
  <c r="D34" i="8"/>
  <c r="G34" i="8" s="1"/>
  <c r="B34" i="8"/>
  <c r="E34" i="8" s="1"/>
  <c r="A16" i="8"/>
  <c r="A35" i="8"/>
  <c r="D16" i="8" l="1"/>
  <c r="G16" i="8" s="1"/>
  <c r="C16" i="8"/>
  <c r="F16" i="8" s="1"/>
  <c r="B16" i="8"/>
  <c r="E16" i="8" s="1"/>
  <c r="D35" i="8"/>
  <c r="G35" i="8" s="1"/>
  <c r="B35" i="8"/>
  <c r="E35" i="8" s="1"/>
  <c r="C35" i="8"/>
  <c r="F35" i="8" s="1"/>
  <c r="A17" i="8"/>
  <c r="A36" i="8"/>
  <c r="D17" i="8" l="1"/>
  <c r="G17" i="8" s="1"/>
  <c r="C17" i="8"/>
  <c r="F17" i="8" s="1"/>
  <c r="B17" i="8"/>
  <c r="E17" i="8" s="1"/>
  <c r="C36" i="8"/>
  <c r="F36" i="8" s="1"/>
  <c r="D36" i="8"/>
  <c r="G36" i="8" s="1"/>
  <c r="B36" i="8"/>
  <c r="E36" i="8" s="1"/>
  <c r="A18" i="8"/>
  <c r="A37" i="8"/>
  <c r="D18" i="8" l="1"/>
  <c r="G18" i="8" s="1"/>
  <c r="C18" i="8"/>
  <c r="F18" i="8" s="1"/>
  <c r="B18" i="8"/>
  <c r="E18" i="8" s="1"/>
  <c r="C37" i="8"/>
  <c r="F37" i="8" s="1"/>
  <c r="D37" i="8"/>
  <c r="G37" i="8" s="1"/>
  <c r="B37" i="8"/>
  <c r="E37" i="8" s="1"/>
  <c r="A38" i="8"/>
  <c r="D38" i="8" l="1"/>
  <c r="G38" i="8" s="1"/>
  <c r="B38" i="8"/>
  <c r="E38" i="8" s="1"/>
  <c r="C38" i="8"/>
  <c r="F38" i="8" s="1"/>
  <c r="A39" i="8"/>
  <c r="D39" i="8" l="1"/>
  <c r="G39" i="8" s="1"/>
  <c r="C39" i="8"/>
  <c r="F39" i="8" s="1"/>
  <c r="B39" i="8"/>
  <c r="E39" i="8" s="1"/>
  <c r="A40" i="8"/>
  <c r="C40" i="8" l="1"/>
  <c r="F40" i="8" s="1"/>
  <c r="D40" i="8"/>
  <c r="G40" i="8" s="1"/>
  <c r="B40" i="8"/>
  <c r="E40" i="8" s="1"/>
  <c r="A41" i="8"/>
  <c r="D41" i="8" l="1"/>
  <c r="G41" i="8" s="1"/>
  <c r="B41" i="8"/>
  <c r="E41" i="8" s="1"/>
  <c r="C41" i="8"/>
  <c r="F41" i="8" s="1"/>
  <c r="A42" i="8"/>
  <c r="D42" i="8" l="1"/>
  <c r="G42" i="8" s="1"/>
  <c r="C42" i="8"/>
  <c r="F42" i="8" s="1"/>
  <c r="B42" i="8"/>
  <c r="E42" i="8" s="1"/>
</calcChain>
</file>

<file path=xl/sharedStrings.xml><?xml version="1.0" encoding="utf-8"?>
<sst xmlns="http://schemas.openxmlformats.org/spreadsheetml/2006/main" count="18" uniqueCount="10">
  <si>
    <t>Volume per person (m3)</t>
  </si>
  <si>
    <t>Intake fraction time (hr)</t>
  </si>
  <si>
    <t>ACH at a ventilation rate of 0.5, 10 and 100 L/s.p (h-1)</t>
  </si>
  <si>
    <r>
      <t xml:space="preserve"> 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0.5 L/s.p</t>
    </r>
  </si>
  <si>
    <r>
      <t xml:space="preserve"> 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10 L/s.p</t>
    </r>
  </si>
  <si>
    <r>
      <t xml:space="preserve"> 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100 L/s.p</t>
    </r>
  </si>
  <si>
    <t>Exposure time (hr):</t>
  </si>
  <si>
    <t>Inhalation flow rate (L/s):</t>
  </si>
  <si>
    <t>Continued</t>
  </si>
  <si>
    <t>Table 1. Intake fraction time for various crowding levels, at ventilation rates of 0.5, 10 and 100 L/s person, a co-exposure of 1 and 4 hours and an inhalation flow rate of 0.1 L/s.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</si>
</sst>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2" fillId="0" borderId="10" xfId="0" applyFont="1" applyBorder="1"/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11" xfId="0" applyFill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1F5B"/>
      <color rgb="FF00CD6C"/>
      <color rgb="FFAF58BA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6009466318333"/>
          <c:y val="4.5457704223285329E-2"/>
          <c:w val="0.72353838645052782"/>
          <c:h val="0.69621466249793618"/>
        </c:manualLayout>
      </c:layout>
      <c:scatterChart>
        <c:scatterStyle val="lineMarker"/>
        <c:varyColors val="0"/>
        <c:ser>
          <c:idx val="2"/>
          <c:order val="0"/>
          <c:tx>
            <c:strRef>
              <c:f>'Intake fraction time Fig2a'!$E$4</c:f>
              <c:strCache>
                <c:ptCount val="1"/>
                <c:pt idx="0">
                  <c:v>  qc = 0.5 L/s.p</c:v>
                </c:pt>
              </c:strCache>
            </c:strRef>
          </c:tx>
          <c:spPr>
            <a:ln w="50800" cap="rnd">
              <a:solidFill>
                <a:srgbClr val="FC4E2A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'Intake fraction time Fig2a'!$A$5:$A$18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</c:numCache>
            </c:numRef>
          </c:xVal>
          <c:yVal>
            <c:numRef>
              <c:f>'Intake fraction time Fig2a'!$E$5:$E$18</c:f>
              <c:numCache>
                <c:formatCode>General</c:formatCode>
                <c:ptCount val="14"/>
                <c:pt idx="0">
                  <c:v>6.8126591053466481E-2</c:v>
                </c:pt>
                <c:pt idx="1">
                  <c:v>3.8945845165232612E-2</c:v>
                </c:pt>
                <c:pt idx="2">
                  <c:v>2.090330556389073E-2</c:v>
                </c:pt>
                <c:pt idx="3">
                  <c:v>1.0839728192916766E-2</c:v>
                </c:pt>
                <c:pt idx="4">
                  <c:v>5.5209978739894309E-3</c:v>
                </c:pt>
                <c:pt idx="5">
                  <c:v>2.7863171688128131E-3</c:v>
                </c:pt>
                <c:pt idx="6">
                  <c:v>1.399681312386436E-3</c:v>
                </c:pt>
                <c:pt idx="7">
                  <c:v>7.0147994349680778E-4</c:v>
                </c:pt>
                <c:pt idx="8">
                  <c:v>3.5115087453809759E-4</c:v>
                </c:pt>
                <c:pt idx="9">
                  <c:v>1.7567829842544125E-4</c:v>
                </c:pt>
                <c:pt idx="10">
                  <c:v>8.7864881460419938E-5</c:v>
                </c:pt>
                <c:pt idx="11">
                  <c:v>4.3938875913029918E-5</c:v>
                </c:pt>
                <c:pt idx="12">
                  <c:v>2.197104699412922E-5</c:v>
                </c:pt>
                <c:pt idx="13">
                  <c:v>1.0985925837303513E-5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64-4B43-A73D-6B2BC3102B35}"/>
            </c:ext>
          </c:extLst>
        </c:ser>
        <c:ser>
          <c:idx val="5"/>
          <c:order val="1"/>
          <c:tx>
            <c:strRef>
              <c:f>'Intake fraction time Fig2a'!$F$4</c:f>
              <c:strCache>
                <c:ptCount val="1"/>
                <c:pt idx="0">
                  <c:v>  qc = 10 L/s.p</c:v>
                </c:pt>
              </c:strCache>
            </c:strRef>
          </c:tx>
          <c:spPr>
            <a:ln w="50800" cap="rnd">
              <a:solidFill>
                <a:srgbClr val="00CD6C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'Intake fraction time Fig2a'!$A$5:$A$18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</c:numCache>
            </c:numRef>
          </c:xVal>
          <c:yVal>
            <c:numRef>
              <c:f>'Intake fraction time Fig2a'!$F$5:$F$18</c:f>
              <c:numCache>
                <c:formatCode>General</c:formatCode>
                <c:ptCount val="14"/>
                <c:pt idx="0">
                  <c:v>9.4444444529055444E-3</c:v>
                </c:pt>
                <c:pt idx="1">
                  <c:v>8.8890260108934298E-3</c:v>
                </c:pt>
                <c:pt idx="2">
                  <c:v>7.802464436751649E-3</c:v>
                </c:pt>
                <c:pt idx="3">
                  <c:v>6.0239965536082862E-3</c:v>
                </c:pt>
                <c:pt idx="4">
                  <c:v>3.9969108209631093E-3</c:v>
                </c:pt>
                <c:pt idx="5">
                  <c:v>2.3516946618830762E-3</c:v>
                </c:pt>
                <c:pt idx="6">
                  <c:v>1.2831858484980386E-3</c:v>
                </c:pt>
                <c:pt idx="7">
                  <c:v>6.7129288980218092E-4</c:v>
                </c:pt>
                <c:pt idx="8">
                  <c:v>3.4346558002170015E-4</c:v>
                </c:pt>
                <c:pt idx="9">
                  <c:v>1.737392918294256E-4</c:v>
                </c:pt>
                <c:pt idx="10">
                  <c:v>8.7377896049992696E-5</c:v>
                </c:pt>
                <c:pt idx="11">
                  <c:v>4.3816848859958848E-5</c:v>
                </c:pt>
                <c:pt idx="12">
                  <c:v>2.1940505071901264E-5</c:v>
                </c:pt>
                <c:pt idx="13">
                  <c:v>1.0978285916078967E-5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64-4B43-A73D-6B2BC3102B35}"/>
            </c:ext>
          </c:extLst>
        </c:ser>
        <c:ser>
          <c:idx val="9"/>
          <c:order val="2"/>
          <c:tx>
            <c:strRef>
              <c:f>'Intake fraction time Fig2a'!$G$4</c:f>
              <c:strCache>
                <c:ptCount val="1"/>
                <c:pt idx="0">
                  <c:v>  qc = 100 L/s.p</c:v>
                </c:pt>
              </c:strCache>
            </c:strRef>
          </c:tx>
          <c:spPr>
            <a:ln w="50800" cap="rnd">
              <a:solidFill>
                <a:srgbClr val="3C93C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'Intake fraction time Fig2a'!$A$5:$A$18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</c:numCache>
            </c:numRef>
          </c:xVal>
          <c:yVal>
            <c:numRef>
              <c:f>'Intake fraction time Fig2a'!$G$5:$G$18</c:f>
              <c:numCache>
                <c:formatCode>General</c:formatCode>
                <c:ptCount val="14"/>
                <c:pt idx="0">
                  <c:v>9.944444444444445E-4</c:v>
                </c:pt>
                <c:pt idx="1">
                  <c:v>9.8888888888888898E-4</c:v>
                </c:pt>
                <c:pt idx="2">
                  <c:v>9.7777777777777793E-4</c:v>
                </c:pt>
                <c:pt idx="3">
                  <c:v>9.5555555556307511E-4</c:v>
                </c:pt>
                <c:pt idx="4">
                  <c:v>9.111122673153471E-4</c:v>
                </c:pt>
                <c:pt idx="5">
                  <c:v>8.2286338900195832E-4</c:v>
                </c:pt>
                <c:pt idx="6">
                  <c:v>6.6579721525166511E-4</c:v>
                </c:pt>
                <c:pt idx="7">
                  <c:v>4.6315416124126293E-4</c:v>
                </c:pt>
                <c:pt idx="8">
                  <c:v>2.8182883118392678E-4</c:v>
                </c:pt>
                <c:pt idx="9">
                  <c:v>1.5687217591645164E-4</c:v>
                </c:pt>
                <c:pt idx="10">
                  <c:v>8.2959366183723009E-5</c:v>
                </c:pt>
                <c:pt idx="11">
                  <c:v>4.2685651023537612E-5</c:v>
                </c:pt>
                <c:pt idx="12">
                  <c:v>2.1654296430683175E-5</c:v>
                </c:pt>
                <c:pt idx="13">
                  <c:v>1.0906301933624074E-5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64-4B43-A73D-6B2BC3102B35}"/>
            </c:ext>
          </c:extLst>
        </c:ser>
        <c:ser>
          <c:idx val="0"/>
          <c:order val="3"/>
          <c:tx>
            <c:strRef>
              <c:f>'Intake fraction time Fig2a'!$E$22</c:f>
              <c:strCache>
                <c:ptCount val="1"/>
                <c:pt idx="0">
                  <c:v>  qc = 0.5 L/s.p</c:v>
                </c:pt>
              </c:strCache>
            </c:strRef>
          </c:tx>
          <c:spPr>
            <a:ln w="38100" cap="rnd">
              <a:solidFill>
                <a:srgbClr val="FC4E2A"/>
              </a:solidFill>
              <a:round/>
            </a:ln>
            <a:effectLst/>
          </c:spPr>
          <c:marker>
            <c:symbol val="none"/>
          </c:marker>
          <c:xVal>
            <c:numRef>
              <c:f>'Intake fraction time Fig2a'!$A$23:$A$42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'Intake fraction time Fig2a'!$E$23:$E$42</c:f>
              <c:numCache>
                <c:formatCode>General</c:formatCode>
                <c:ptCount val="20"/>
                <c:pt idx="0">
                  <c:v>0.58384971609939829</c:v>
                </c:pt>
                <c:pt idx="1">
                  <c:v>0.42902172809848294</c:v>
                </c:pt>
                <c:pt idx="2">
                  <c:v>0.27250636421386593</c:v>
                </c:pt>
                <c:pt idx="3">
                  <c:v>0.15578338066093045</c:v>
                </c:pt>
                <c:pt idx="4">
                  <c:v>8.3613222255562919E-2</c:v>
                </c:pt>
                <c:pt idx="5">
                  <c:v>4.3358912771667063E-2</c:v>
                </c:pt>
                <c:pt idx="6">
                  <c:v>2.2083991495957724E-2</c:v>
                </c:pt>
                <c:pt idx="7">
                  <c:v>1.1145268675251252E-2</c:v>
                </c:pt>
                <c:pt idx="8">
                  <c:v>5.598725249545744E-3</c:v>
                </c:pt>
                <c:pt idx="9">
                  <c:v>2.8059197739872311E-3</c:v>
                </c:pt>
                <c:pt idx="10">
                  <c:v>1.4046034981523904E-3</c:v>
                </c:pt>
                <c:pt idx="11">
                  <c:v>7.0271319370176501E-4</c:v>
                </c:pt>
                <c:pt idx="12">
                  <c:v>3.5145952584167975E-4</c:v>
                </c:pt>
                <c:pt idx="13">
                  <c:v>1.7575550365211967E-4</c:v>
                </c:pt>
                <c:pt idx="14">
                  <c:v>8.7884187976516881E-5</c:v>
                </c:pt>
                <c:pt idx="15">
                  <c:v>4.3943703349214051E-5</c:v>
                </c:pt>
                <c:pt idx="16">
                  <c:v>2.1972254035063089E-5</c:v>
                </c:pt>
                <c:pt idx="17">
                  <c:v>1.0986229042675433E-5</c:v>
                </c:pt>
                <c:pt idx="18">
                  <c:v>5.4931397446722487E-6</c:v>
                </c:pt>
                <c:pt idx="19">
                  <c:v>2.746578926871024E-6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E64-4B43-A73D-6B2BC3102B35}"/>
            </c:ext>
          </c:extLst>
        </c:ser>
        <c:ser>
          <c:idx val="3"/>
          <c:order val="4"/>
          <c:tx>
            <c:strRef>
              <c:f>'Intake fraction time Fig2a'!$F$22</c:f>
              <c:strCache>
                <c:ptCount val="1"/>
                <c:pt idx="0">
                  <c:v>  qc = 10 L/s.p</c:v>
                </c:pt>
              </c:strCache>
            </c:strRef>
          </c:tx>
          <c:spPr>
            <a:ln w="38100" cap="rnd">
              <a:solidFill>
                <a:srgbClr val="00CD6C"/>
              </a:solidFill>
              <a:round/>
            </a:ln>
            <a:effectLst/>
          </c:spPr>
          <c:marker>
            <c:symbol val="none"/>
          </c:marker>
          <c:xVal>
            <c:numRef>
              <c:f>'Intake fraction time Fig2a'!$A$23:$A$42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'Intake fraction time Fig2a'!$F$23:$F$42</c:f>
              <c:numCache>
                <c:formatCode>General</c:formatCode>
                <c:ptCount val="20"/>
                <c:pt idx="0">
                  <c:v>3.9444444444444449E-2</c:v>
                </c:pt>
                <c:pt idx="1">
                  <c:v>3.888888888888889E-2</c:v>
                </c:pt>
                <c:pt idx="2">
                  <c:v>3.7777777811622178E-2</c:v>
                </c:pt>
                <c:pt idx="3">
                  <c:v>3.5556104043573719E-2</c:v>
                </c:pt>
                <c:pt idx="4">
                  <c:v>3.1209857747006596E-2</c:v>
                </c:pt>
                <c:pt idx="5">
                  <c:v>2.4095986214433145E-2</c:v>
                </c:pt>
                <c:pt idx="6">
                  <c:v>1.5987643283852437E-2</c:v>
                </c:pt>
                <c:pt idx="7">
                  <c:v>9.4067786475323049E-3</c:v>
                </c:pt>
                <c:pt idx="8">
                  <c:v>5.1327433939921544E-3</c:v>
                </c:pt>
                <c:pt idx="9">
                  <c:v>2.6851715592087237E-3</c:v>
                </c:pt>
                <c:pt idx="10">
                  <c:v>1.3738623200868006E-3</c:v>
                </c:pt>
                <c:pt idx="11">
                  <c:v>6.949571673177024E-4</c:v>
                </c:pt>
                <c:pt idx="12">
                  <c:v>3.4951158419997078E-4</c:v>
                </c:pt>
                <c:pt idx="13">
                  <c:v>1.7526739543983539E-4</c:v>
                </c:pt>
                <c:pt idx="14">
                  <c:v>8.7762020287605056E-5</c:v>
                </c:pt>
                <c:pt idx="15">
                  <c:v>4.3913143664315868E-5</c:v>
                </c:pt>
                <c:pt idx="16">
                  <c:v>2.1964611834039973E-5</c:v>
                </c:pt>
                <c:pt idx="17">
                  <c:v>1.0984316743107849E-5</c:v>
                </c:pt>
                <c:pt idx="18">
                  <c:v>5.4926611806482844E-6</c:v>
                </c:pt>
                <c:pt idx="19">
                  <c:v>2.746456302702427E-6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E64-4B43-A73D-6B2BC3102B35}"/>
            </c:ext>
          </c:extLst>
        </c:ser>
        <c:ser>
          <c:idx val="6"/>
          <c:order val="5"/>
          <c:tx>
            <c:strRef>
              <c:f>'Intake fraction time Fig2a'!$G$22</c:f>
              <c:strCache>
                <c:ptCount val="1"/>
                <c:pt idx="0">
                  <c:v>  qc = 100 L/s.p</c:v>
                </c:pt>
              </c:strCache>
            </c:strRef>
          </c:tx>
          <c:spPr>
            <a:ln w="38100" cap="rnd">
              <a:solidFill>
                <a:srgbClr val="3C93C2"/>
              </a:solidFill>
              <a:round/>
            </a:ln>
            <a:effectLst/>
          </c:spPr>
          <c:marker>
            <c:symbol val="none"/>
          </c:marker>
          <c:xVal>
            <c:numRef>
              <c:f>'Intake fraction time Fig2a'!$A$23:$A$42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'Intake fraction time Fig2a'!$G$23:$G$42</c:f>
              <c:numCache>
                <c:formatCode>General</c:formatCode>
                <c:ptCount val="20"/>
                <c:pt idx="0">
                  <c:v>3.9944444444444446E-3</c:v>
                </c:pt>
                <c:pt idx="1">
                  <c:v>3.988888888888889E-3</c:v>
                </c:pt>
                <c:pt idx="2">
                  <c:v>3.977777777777778E-3</c:v>
                </c:pt>
                <c:pt idx="3">
                  <c:v>3.9555555555555559E-3</c:v>
                </c:pt>
                <c:pt idx="4">
                  <c:v>3.9111111111111117E-3</c:v>
                </c:pt>
                <c:pt idx="5">
                  <c:v>3.8222222222523005E-3</c:v>
                </c:pt>
                <c:pt idx="6">
                  <c:v>3.6444490692613884E-3</c:v>
                </c:pt>
                <c:pt idx="7">
                  <c:v>3.2914535560078333E-3</c:v>
                </c:pt>
                <c:pt idx="8">
                  <c:v>2.6631888610066604E-3</c:v>
                </c:pt>
                <c:pt idx="9">
                  <c:v>1.8526166449650517E-3</c:v>
                </c:pt>
                <c:pt idx="10">
                  <c:v>1.1273153247357071E-3</c:v>
                </c:pt>
                <c:pt idx="11">
                  <c:v>6.2748870366580655E-4</c:v>
                </c:pt>
                <c:pt idx="12">
                  <c:v>3.3183746473489204E-4</c:v>
                </c:pt>
                <c:pt idx="13">
                  <c:v>1.7074260409415045E-4</c:v>
                </c:pt>
                <c:pt idx="14">
                  <c:v>8.6617185722732699E-5</c:v>
                </c:pt>
                <c:pt idx="15">
                  <c:v>4.3625207734496295E-5</c:v>
                </c:pt>
                <c:pt idx="16">
                  <c:v>2.1892410502025506E-5</c:v>
                </c:pt>
                <c:pt idx="17">
                  <c:v>1.0966239152993661E-5</c:v>
                </c:pt>
                <c:pt idx="18">
                  <c:v>5.488138371987806E-6</c:v>
                </c:pt>
                <c:pt idx="19">
                  <c:v>2.7453251771576425E-6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E64-4B43-A73D-6B2BC3102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46816"/>
        <c:axId val="1598348064"/>
      </c:scatterChart>
      <c:valAx>
        <c:axId val="1598346816"/>
        <c:scaling>
          <c:logBase val="10"/>
          <c:orientation val="minMax"/>
          <c:max val="5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32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32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3259311336082992"/>
              <c:y val="0.86722753405824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8064"/>
        <c:crossesAt val="-5"/>
        <c:crossBetween val="midCat"/>
      </c:valAx>
      <c:valAx>
        <c:axId val="1598348064"/>
        <c:scaling>
          <c:logBase val="10"/>
          <c:orientation val="minMax"/>
          <c:max val="1"/>
          <c:min val="1.0000000000000003E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0" i="0" baseline="0">
                    <a:solidFill>
                      <a:sysClr val="windowText" lastClr="000000"/>
                    </a:solidFill>
                    <a:effectLst/>
                  </a:rPr>
                  <a:t>Intake fraction time (h)</a:t>
                </a:r>
                <a:endParaRPr lang="en-US" sz="32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68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03944298629338"/>
          <c:y val="2.4835247185022585E-2"/>
          <c:w val="0.29316897887764032"/>
          <c:h val="0.382802736216144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545801</xdr:colOff>
      <xdr:row>4</xdr:row>
      <xdr:rowOff>79505</xdr:rowOff>
    </xdr:from>
    <xdr:to>
      <xdr:col>25</xdr:col>
      <xdr:colOff>465118</xdr:colOff>
      <xdr:row>32</xdr:row>
      <xdr:rowOff>176870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421784</xdr:colOff>
      <xdr:row>4</xdr:row>
      <xdr:rowOff>195102</xdr:rowOff>
    </xdr:from>
    <xdr:to>
      <xdr:col>21</xdr:col>
      <xdr:colOff>365307</xdr:colOff>
      <xdr:row>7</xdr:row>
      <xdr:rowOff>4354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D2815B1-5E52-E314-DEF4-D2EE0ECB1994}"/>
            </a:ext>
          </a:extLst>
        </xdr:cNvPr>
        <xdr:cNvSpPr txBox="1"/>
      </xdr:nvSpPr>
      <xdr:spPr>
        <a:xfrm>
          <a:off x="17734872" y="1494984"/>
          <a:ext cx="537435" cy="4816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20</xdr:col>
      <xdr:colOff>421784</xdr:colOff>
      <xdr:row>12</xdr:row>
      <xdr:rowOff>78589</xdr:rowOff>
    </xdr:from>
    <xdr:to>
      <xdr:col>21</xdr:col>
      <xdr:colOff>365307</xdr:colOff>
      <xdr:row>14</xdr:row>
      <xdr:rowOff>89503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EAC5ADF-2B9A-461F-976A-BEBDE6F3D849}"/>
            </a:ext>
          </a:extLst>
        </xdr:cNvPr>
        <xdr:cNvSpPr txBox="1"/>
      </xdr:nvSpPr>
      <xdr:spPr>
        <a:xfrm>
          <a:off x="17734872" y="3171413"/>
          <a:ext cx="537435" cy="459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20</xdr:col>
      <xdr:colOff>421784</xdr:colOff>
      <xdr:row>14</xdr:row>
      <xdr:rowOff>42789</xdr:rowOff>
    </xdr:from>
    <xdr:to>
      <xdr:col>21</xdr:col>
      <xdr:colOff>365307</xdr:colOff>
      <xdr:row>16</xdr:row>
      <xdr:rowOff>49469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DEACD7-D477-44C4-8333-1CC1E370D9D8}"/>
            </a:ext>
          </a:extLst>
        </xdr:cNvPr>
        <xdr:cNvSpPr txBox="1"/>
      </xdr:nvSpPr>
      <xdr:spPr>
        <a:xfrm>
          <a:off x="17734872" y="3583848"/>
          <a:ext cx="537435" cy="4549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20</xdr:col>
      <xdr:colOff>421784</xdr:colOff>
      <xdr:row>10</xdr:row>
      <xdr:rowOff>110156</xdr:rowOff>
    </xdr:from>
    <xdr:to>
      <xdr:col>21</xdr:col>
      <xdr:colOff>365307</xdr:colOff>
      <xdr:row>12</xdr:row>
      <xdr:rowOff>125303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8A648D0-4219-45C5-97A5-4736FFE2F589}"/>
            </a:ext>
          </a:extLst>
        </xdr:cNvPr>
        <xdr:cNvSpPr txBox="1"/>
      </xdr:nvSpPr>
      <xdr:spPr>
        <a:xfrm>
          <a:off x="17734872" y="2754744"/>
          <a:ext cx="537435" cy="463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20</xdr:col>
      <xdr:colOff>421784</xdr:colOff>
      <xdr:row>6</xdr:row>
      <xdr:rowOff>165819</xdr:rowOff>
    </xdr:from>
    <xdr:to>
      <xdr:col>21</xdr:col>
      <xdr:colOff>365307</xdr:colOff>
      <xdr:row>8</xdr:row>
      <xdr:rowOff>192670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CB8DA50-2D12-45D1-925A-C56EBB475EDA}"/>
            </a:ext>
          </a:extLst>
        </xdr:cNvPr>
        <xdr:cNvSpPr txBox="1"/>
      </xdr:nvSpPr>
      <xdr:spPr>
        <a:xfrm>
          <a:off x="17734872" y="1913937"/>
          <a:ext cx="537435" cy="4750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20</xdr:col>
      <xdr:colOff>421784</xdr:colOff>
      <xdr:row>8</xdr:row>
      <xdr:rowOff>145956</xdr:rowOff>
    </xdr:from>
    <xdr:to>
      <xdr:col>21</xdr:col>
      <xdr:colOff>365307</xdr:colOff>
      <xdr:row>10</xdr:row>
      <xdr:rowOff>161103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F544171-5EF8-42D5-A182-3C633BAB7294}"/>
            </a:ext>
          </a:extLst>
        </xdr:cNvPr>
        <xdr:cNvSpPr txBox="1"/>
      </xdr:nvSpPr>
      <xdr:spPr>
        <a:xfrm>
          <a:off x="17734872" y="2342309"/>
          <a:ext cx="537435" cy="4633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800"/>
            <a:t>q</a:t>
          </a:r>
          <a:r>
            <a:rPr lang="en-US" sz="2800" baseline="-25000"/>
            <a:t>c</a:t>
          </a:r>
        </a:p>
      </xdr:txBody>
    </xdr:sp>
    <xdr:clientData/>
  </xdr:twoCellAnchor>
  <xdr:twoCellAnchor>
    <xdr:from>
      <xdr:col>13</xdr:col>
      <xdr:colOff>90040</xdr:colOff>
      <xdr:row>14</xdr:row>
      <xdr:rowOff>747</xdr:rowOff>
    </xdr:from>
    <xdr:to>
      <xdr:col>19</xdr:col>
      <xdr:colOff>270533</xdr:colOff>
      <xdr:row>14</xdr:row>
      <xdr:rowOff>96421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400C937-45CF-A452-6D80-6540EFCF5832}"/>
            </a:ext>
          </a:extLst>
        </xdr:cNvPr>
        <xdr:cNvSpPr/>
      </xdr:nvSpPr>
      <xdr:spPr>
        <a:xfrm>
          <a:off x="13245746" y="3541806"/>
          <a:ext cx="3743963" cy="95674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0.7662</cdr:x>
      <cdr:y>0.51667</cdr:y>
    </cdr:from>
    <cdr:to>
      <cdr:x>0.88313</cdr:x>
      <cdr:y>0.64131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AAFFE54-14E4-110A-1B31-FFF572907DEE}"/>
            </a:ext>
          </a:extLst>
        </cdr:cNvPr>
        <cdr:cNvSpPr txBox="1"/>
      </cdr:nvSpPr>
      <cdr:spPr>
        <a:xfrm xmlns:a="http://schemas.openxmlformats.org/drawingml/2006/main">
          <a:off x="8100483" y="3263899"/>
          <a:ext cx="1236133" cy="787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2800" b="1"/>
            <a:t>4 hours</a:t>
          </a:r>
        </a:p>
      </cdr:txBody>
    </cdr:sp>
  </cdr:relSizeAnchor>
  <cdr:relSizeAnchor xmlns:cdr="http://schemas.openxmlformats.org/drawingml/2006/chartDrawing">
    <cdr:from>
      <cdr:x>0.41724</cdr:x>
      <cdr:y>0.60848</cdr:y>
    </cdr:from>
    <cdr:to>
      <cdr:x>0.53416</cdr:x>
      <cdr:y>0.73312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5C53485-B29B-2530-DB70-6F5F0A3EF3F4}"/>
            </a:ext>
          </a:extLst>
        </cdr:cNvPr>
        <cdr:cNvSpPr txBox="1"/>
      </cdr:nvSpPr>
      <cdr:spPr>
        <a:xfrm xmlns:a="http://schemas.openxmlformats.org/drawingml/2006/main">
          <a:off x="4411133" y="3843867"/>
          <a:ext cx="1236133" cy="787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 b="1"/>
            <a:t>1 hour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8"/>
  <sheetViews>
    <sheetView tabSelected="1" zoomScale="70" zoomScaleNormal="70" workbookViewId="0">
      <selection activeCell="I11" sqref="I11"/>
    </sheetView>
  </sheetViews>
  <sheetFormatPr defaultColWidth="8.85546875" defaultRowHeight="15" x14ac:dyDescent="0.25"/>
  <cols>
    <col min="1" max="4" width="18.85546875" customWidth="1"/>
    <col min="5" max="5" width="20.85546875" customWidth="1"/>
    <col min="6" max="7" width="18.85546875" customWidth="1"/>
    <col min="8" max="9" width="14" bestFit="1" customWidth="1"/>
  </cols>
  <sheetData>
    <row r="1" spans="1:7" ht="32.1" customHeight="1" x14ac:dyDescent="0.25">
      <c r="A1" s="19" t="s">
        <v>9</v>
      </c>
      <c r="B1" s="20"/>
      <c r="C1" s="20"/>
      <c r="D1" s="20"/>
      <c r="E1" s="20"/>
      <c r="F1" s="20"/>
      <c r="G1" s="20"/>
    </row>
    <row r="2" spans="1:7" ht="35.25" customHeight="1" x14ac:dyDescent="0.25">
      <c r="A2" s="3" t="s">
        <v>6</v>
      </c>
      <c r="B2" s="22">
        <v>1</v>
      </c>
      <c r="C2" s="23"/>
      <c r="D2" s="23"/>
      <c r="E2" s="12" t="s">
        <v>7</v>
      </c>
      <c r="F2" s="18">
        <v>0.1</v>
      </c>
      <c r="G2" s="18"/>
    </row>
    <row r="3" spans="1:7" ht="18" customHeight="1" thickBot="1" x14ac:dyDescent="0.3">
      <c r="A3" s="16" t="s">
        <v>0</v>
      </c>
      <c r="B3" s="14" t="s">
        <v>2</v>
      </c>
      <c r="C3" s="13"/>
      <c r="D3" s="15"/>
      <c r="E3" s="13" t="s">
        <v>1</v>
      </c>
      <c r="F3" s="13"/>
      <c r="G3" s="13"/>
    </row>
    <row r="4" spans="1:7" ht="18" customHeight="1" thickTop="1" thickBot="1" x14ac:dyDescent="0.3">
      <c r="A4" s="17"/>
      <c r="B4" s="10">
        <v>0.5</v>
      </c>
      <c r="C4" s="11">
        <v>10</v>
      </c>
      <c r="D4" s="2">
        <v>100</v>
      </c>
      <c r="E4" s="9" t="s">
        <v>3</v>
      </c>
      <c r="F4" s="9" t="s">
        <v>4</v>
      </c>
      <c r="G4" s="9" t="s">
        <v>5</v>
      </c>
    </row>
    <row r="5" spans="1:7" ht="18" customHeight="1" x14ac:dyDescent="0.25">
      <c r="A5" s="4">
        <v>2</v>
      </c>
      <c r="B5" s="5">
        <f>$B$4*3.6/A5</f>
        <v>0.9</v>
      </c>
      <c r="C5" s="6">
        <f>$C$4*3.6/A5</f>
        <v>18</v>
      </c>
      <c r="D5" s="4">
        <f>$D$4*3.6/A5</f>
        <v>180</v>
      </c>
      <c r="E5" s="6">
        <f>$F$2*$B$2*((EXP(-$B$2*B5)-1)/$B$2/B5+1)/B$4</f>
        <v>6.8126591053466481E-2</v>
      </c>
      <c r="F5" s="6">
        <f>$F$2*$B$2*((EXP(-$B$2*C5)-1)/$B$2/C5+1)/C$4</f>
        <v>9.4444444529055444E-3</v>
      </c>
      <c r="G5" s="6">
        <f>$F$2*$B$2*((EXP(-$B$2*D5)-1)/$B$2/D5+1)/D$4</f>
        <v>9.944444444444445E-4</v>
      </c>
    </row>
    <row r="6" spans="1:7" ht="18" customHeight="1" x14ac:dyDescent="0.25">
      <c r="A6" s="4">
        <f>A5*2</f>
        <v>4</v>
      </c>
      <c r="B6" s="5">
        <f t="shared" ref="B6:B18" si="0">$B$4*3.6/A6</f>
        <v>0.45</v>
      </c>
      <c r="C6" s="6">
        <f t="shared" ref="C6:C18" si="1">$C$4*3.6/A6</f>
        <v>9</v>
      </c>
      <c r="D6" s="4">
        <f t="shared" ref="D6:D18" si="2">$D$4*3.6/A6</f>
        <v>90</v>
      </c>
      <c r="E6" s="6">
        <f t="shared" ref="E6:E18" si="3">$F$2*$B$2*((EXP(-$B$2*B6)-1)/$B$2/B6+1)/B$4</f>
        <v>3.8945845165232612E-2</v>
      </c>
      <c r="F6" s="6">
        <f t="shared" ref="F6:F18" si="4">$F$2*$B$2*((EXP(-$B$2*C6)-1)/$B$2/C6+1)/C$4</f>
        <v>8.8890260108934298E-3</v>
      </c>
      <c r="G6" s="6">
        <f t="shared" ref="G6:G18" si="5">$F$2*$B$2*((EXP(-$B$2*D6)-1)/$B$2/D6+1)/D$4</f>
        <v>9.8888888888888898E-4</v>
      </c>
    </row>
    <row r="7" spans="1:7" ht="18" customHeight="1" x14ac:dyDescent="0.25">
      <c r="A7" s="4">
        <f t="shared" ref="A7:A18" si="6">A6*2</f>
        <v>8</v>
      </c>
      <c r="B7" s="5">
        <f t="shared" si="0"/>
        <v>0.22500000000000001</v>
      </c>
      <c r="C7" s="6">
        <f t="shared" si="1"/>
        <v>4.5</v>
      </c>
      <c r="D7" s="4">
        <f t="shared" si="2"/>
        <v>45</v>
      </c>
      <c r="E7" s="6">
        <f t="shared" si="3"/>
        <v>2.090330556389073E-2</v>
      </c>
      <c r="F7" s="6">
        <f t="shared" si="4"/>
        <v>7.802464436751649E-3</v>
      </c>
      <c r="G7" s="6">
        <f t="shared" si="5"/>
        <v>9.7777777777777793E-4</v>
      </c>
    </row>
    <row r="8" spans="1:7" ht="18" customHeight="1" x14ac:dyDescent="0.25">
      <c r="A8" s="4">
        <f t="shared" si="6"/>
        <v>16</v>
      </c>
      <c r="B8" s="5">
        <f t="shared" si="0"/>
        <v>0.1125</v>
      </c>
      <c r="C8" s="6">
        <f t="shared" si="1"/>
        <v>2.25</v>
      </c>
      <c r="D8" s="4">
        <f t="shared" si="2"/>
        <v>22.5</v>
      </c>
      <c r="E8" s="6">
        <f t="shared" si="3"/>
        <v>1.0839728192916766E-2</v>
      </c>
      <c r="F8" s="6">
        <f t="shared" si="4"/>
        <v>6.0239965536082862E-3</v>
      </c>
      <c r="G8" s="6">
        <f t="shared" si="5"/>
        <v>9.5555555556307511E-4</v>
      </c>
    </row>
    <row r="9" spans="1:7" ht="18" customHeight="1" x14ac:dyDescent="0.25">
      <c r="A9" s="4">
        <f t="shared" si="6"/>
        <v>32</v>
      </c>
      <c r="B9" s="5">
        <f t="shared" si="0"/>
        <v>5.6250000000000001E-2</v>
      </c>
      <c r="C9" s="6">
        <f t="shared" si="1"/>
        <v>1.125</v>
      </c>
      <c r="D9" s="4">
        <f t="shared" si="2"/>
        <v>11.25</v>
      </c>
      <c r="E9" s="6">
        <f t="shared" si="3"/>
        <v>5.5209978739894309E-3</v>
      </c>
      <c r="F9" s="6">
        <f t="shared" si="4"/>
        <v>3.9969108209631093E-3</v>
      </c>
      <c r="G9" s="6">
        <f t="shared" si="5"/>
        <v>9.111122673153471E-4</v>
      </c>
    </row>
    <row r="10" spans="1:7" ht="18" customHeight="1" x14ac:dyDescent="0.25">
      <c r="A10" s="4">
        <f t="shared" si="6"/>
        <v>64</v>
      </c>
      <c r="B10" s="5">
        <f t="shared" si="0"/>
        <v>2.8125000000000001E-2</v>
      </c>
      <c r="C10" s="6">
        <f t="shared" si="1"/>
        <v>0.5625</v>
      </c>
      <c r="D10" s="4">
        <f t="shared" si="2"/>
        <v>5.625</v>
      </c>
      <c r="E10" s="6">
        <f t="shared" si="3"/>
        <v>2.7863171688128131E-3</v>
      </c>
      <c r="F10" s="6">
        <f t="shared" si="4"/>
        <v>2.3516946618830762E-3</v>
      </c>
      <c r="G10" s="6">
        <f t="shared" si="5"/>
        <v>8.2286338900195832E-4</v>
      </c>
    </row>
    <row r="11" spans="1:7" ht="18" customHeight="1" x14ac:dyDescent="0.25">
      <c r="A11" s="4">
        <f t="shared" si="6"/>
        <v>128</v>
      </c>
      <c r="B11" s="5">
        <f t="shared" si="0"/>
        <v>1.40625E-2</v>
      </c>
      <c r="C11" s="6">
        <f t="shared" si="1"/>
        <v>0.28125</v>
      </c>
      <c r="D11" s="4">
        <f t="shared" si="2"/>
        <v>2.8125</v>
      </c>
      <c r="E11" s="6">
        <f t="shared" si="3"/>
        <v>1.399681312386436E-3</v>
      </c>
      <c r="F11" s="6">
        <f t="shared" si="4"/>
        <v>1.2831858484980386E-3</v>
      </c>
      <c r="G11" s="6">
        <f t="shared" si="5"/>
        <v>6.6579721525166511E-4</v>
      </c>
    </row>
    <row r="12" spans="1:7" ht="18" customHeight="1" x14ac:dyDescent="0.25">
      <c r="A12" s="4">
        <f t="shared" si="6"/>
        <v>256</v>
      </c>
      <c r="B12" s="5">
        <f t="shared" si="0"/>
        <v>7.0312500000000002E-3</v>
      </c>
      <c r="C12" s="6">
        <f t="shared" si="1"/>
        <v>0.140625</v>
      </c>
      <c r="D12" s="4">
        <f t="shared" si="2"/>
        <v>1.40625</v>
      </c>
      <c r="E12" s="6">
        <f t="shared" si="3"/>
        <v>7.0147994349680778E-4</v>
      </c>
      <c r="F12" s="6">
        <f t="shared" si="4"/>
        <v>6.7129288980218092E-4</v>
      </c>
      <c r="G12" s="6">
        <f t="shared" si="5"/>
        <v>4.6315416124126293E-4</v>
      </c>
    </row>
    <row r="13" spans="1:7" ht="18" customHeight="1" x14ac:dyDescent="0.25">
      <c r="A13" s="4">
        <f t="shared" si="6"/>
        <v>512</v>
      </c>
      <c r="B13" s="5">
        <f t="shared" si="0"/>
        <v>3.5156250000000001E-3</v>
      </c>
      <c r="C13" s="6">
        <f t="shared" si="1"/>
        <v>7.03125E-2</v>
      </c>
      <c r="D13" s="4">
        <f t="shared" si="2"/>
        <v>0.703125</v>
      </c>
      <c r="E13" s="6">
        <f t="shared" si="3"/>
        <v>3.5115087453809759E-4</v>
      </c>
      <c r="F13" s="6">
        <f t="shared" si="4"/>
        <v>3.4346558002170015E-4</v>
      </c>
      <c r="G13" s="6">
        <f t="shared" si="5"/>
        <v>2.8182883118392678E-4</v>
      </c>
    </row>
    <row r="14" spans="1:7" ht="18" customHeight="1" x14ac:dyDescent="0.25">
      <c r="A14" s="4">
        <f t="shared" si="6"/>
        <v>1024</v>
      </c>
      <c r="B14" s="5">
        <f t="shared" si="0"/>
        <v>1.7578125E-3</v>
      </c>
      <c r="C14" s="6">
        <f t="shared" si="1"/>
        <v>3.515625E-2</v>
      </c>
      <c r="D14" s="4">
        <f t="shared" si="2"/>
        <v>0.3515625</v>
      </c>
      <c r="E14" s="6">
        <f t="shared" si="3"/>
        <v>1.7567829842544125E-4</v>
      </c>
      <c r="F14" s="6">
        <f t="shared" si="4"/>
        <v>1.737392918294256E-4</v>
      </c>
      <c r="G14" s="6">
        <f t="shared" si="5"/>
        <v>1.5687217591645164E-4</v>
      </c>
    </row>
    <row r="15" spans="1:7" ht="18" customHeight="1" x14ac:dyDescent="0.25">
      <c r="A15" s="4">
        <f t="shared" si="6"/>
        <v>2048</v>
      </c>
      <c r="B15" s="5">
        <f t="shared" si="0"/>
        <v>8.7890625000000002E-4</v>
      </c>
      <c r="C15" s="6">
        <f t="shared" si="1"/>
        <v>1.7578125E-2</v>
      </c>
      <c r="D15" s="4">
        <f t="shared" si="2"/>
        <v>0.17578125</v>
      </c>
      <c r="E15" s="6">
        <f t="shared" si="3"/>
        <v>8.7864881460419938E-5</v>
      </c>
      <c r="F15" s="6">
        <f t="shared" si="4"/>
        <v>8.7377896049992696E-5</v>
      </c>
      <c r="G15" s="6">
        <f t="shared" si="5"/>
        <v>8.2959366183723009E-5</v>
      </c>
    </row>
    <row r="16" spans="1:7" ht="18" customHeight="1" x14ac:dyDescent="0.25">
      <c r="A16" s="4">
        <f t="shared" si="6"/>
        <v>4096</v>
      </c>
      <c r="B16" s="5">
        <f t="shared" si="0"/>
        <v>4.3945312500000001E-4</v>
      </c>
      <c r="C16" s="6">
        <f t="shared" si="1"/>
        <v>8.7890625E-3</v>
      </c>
      <c r="D16" s="4">
        <f t="shared" si="2"/>
        <v>8.7890625E-2</v>
      </c>
      <c r="E16" s="6">
        <f t="shared" si="3"/>
        <v>4.3938875913029918E-5</v>
      </c>
      <c r="F16" s="6">
        <f t="shared" si="4"/>
        <v>4.3816848859958848E-5</v>
      </c>
      <c r="G16" s="6">
        <f t="shared" si="5"/>
        <v>4.2685651023537612E-5</v>
      </c>
    </row>
    <row r="17" spans="1:7" ht="18" customHeight="1" x14ac:dyDescent="0.25">
      <c r="A17" s="4">
        <f t="shared" si="6"/>
        <v>8192</v>
      </c>
      <c r="B17" s="5">
        <f t="shared" si="0"/>
        <v>2.1972656250000001E-4</v>
      </c>
      <c r="C17" s="6">
        <f t="shared" si="1"/>
        <v>4.39453125E-3</v>
      </c>
      <c r="D17" s="4">
        <f t="shared" si="2"/>
        <v>4.39453125E-2</v>
      </c>
      <c r="E17" s="6">
        <f t="shared" si="3"/>
        <v>2.197104699412922E-5</v>
      </c>
      <c r="F17" s="6">
        <f t="shared" si="4"/>
        <v>2.1940505071901264E-5</v>
      </c>
      <c r="G17" s="6">
        <f t="shared" si="5"/>
        <v>2.1654296430683175E-5</v>
      </c>
    </row>
    <row r="18" spans="1:7" ht="18" customHeight="1" thickBot="1" x14ac:dyDescent="0.3">
      <c r="A18" s="7">
        <f t="shared" si="6"/>
        <v>16384</v>
      </c>
      <c r="B18" s="8">
        <f t="shared" si="0"/>
        <v>1.0986328125E-4</v>
      </c>
      <c r="C18" s="9">
        <f t="shared" si="1"/>
        <v>2.197265625E-3</v>
      </c>
      <c r="D18" s="7">
        <f t="shared" si="2"/>
        <v>2.197265625E-2</v>
      </c>
      <c r="E18" s="9">
        <f t="shared" si="3"/>
        <v>1.0985925837303513E-5</v>
      </c>
      <c r="F18" s="9">
        <f t="shared" si="4"/>
        <v>1.0978285916078967E-5</v>
      </c>
      <c r="G18" s="9">
        <f t="shared" si="5"/>
        <v>1.0906301933624074E-5</v>
      </c>
    </row>
    <row r="19" spans="1:7" x14ac:dyDescent="0.25">
      <c r="A19" s="21" t="s">
        <v>8</v>
      </c>
      <c r="B19" s="21"/>
      <c r="C19" s="21"/>
      <c r="D19" s="21"/>
      <c r="E19" s="21"/>
      <c r="F19" s="21"/>
      <c r="G19" s="21"/>
    </row>
    <row r="20" spans="1:7" ht="27.75" customHeight="1" x14ac:dyDescent="0.25">
      <c r="A20" s="3" t="s">
        <v>6</v>
      </c>
      <c r="B20" s="22">
        <v>4</v>
      </c>
      <c r="C20" s="23"/>
      <c r="D20" s="24"/>
      <c r="E20" s="12" t="s">
        <v>7</v>
      </c>
      <c r="F20" s="18">
        <v>0.1</v>
      </c>
      <c r="G20" s="18"/>
    </row>
    <row r="21" spans="1:7" ht="18" customHeight="1" thickBot="1" x14ac:dyDescent="0.3">
      <c r="A21" s="16" t="s">
        <v>0</v>
      </c>
      <c r="B21" s="14" t="s">
        <v>2</v>
      </c>
      <c r="C21" s="13"/>
      <c r="D21" s="15"/>
      <c r="E21" s="13" t="s">
        <v>1</v>
      </c>
      <c r="F21" s="13"/>
      <c r="G21" s="13"/>
    </row>
    <row r="22" spans="1:7" ht="18" customHeight="1" thickTop="1" thickBot="1" x14ac:dyDescent="0.3">
      <c r="A22" s="17"/>
      <c r="B22" s="10">
        <v>0.5</v>
      </c>
      <c r="C22" s="11">
        <v>10</v>
      </c>
      <c r="D22" s="2">
        <v>100</v>
      </c>
      <c r="E22" s="9" t="s">
        <v>3</v>
      </c>
      <c r="F22" s="9" t="s">
        <v>4</v>
      </c>
      <c r="G22" s="9" t="s">
        <v>5</v>
      </c>
    </row>
    <row r="23" spans="1:7" ht="18" customHeight="1" x14ac:dyDescent="0.25">
      <c r="A23" s="4">
        <v>2</v>
      </c>
      <c r="B23" s="5">
        <f>$B$22*3.6/A23</f>
        <v>0.9</v>
      </c>
      <c r="C23" s="6">
        <f>$C$22*3.6/A23</f>
        <v>18</v>
      </c>
      <c r="D23" s="4">
        <f>$D$22*3.6/A23</f>
        <v>180</v>
      </c>
      <c r="E23" s="6">
        <f>$F$20*$B$20*((EXP(-$B$20*B23)-1)/$B$20/B23+1)/B$22</f>
        <v>0.58384971609939829</v>
      </c>
      <c r="F23" s="6">
        <f>$F$20*$B$20*((EXP(-$B$20*C23)-1)/$B$20/C23+1)/C$22</f>
        <v>3.9444444444444449E-2</v>
      </c>
      <c r="G23" s="6">
        <f>$F$20*$B$20*((EXP(-$B$20*D23)-1)/$B$20/D23+1)/D$22</f>
        <v>3.9944444444444446E-3</v>
      </c>
    </row>
    <row r="24" spans="1:7" ht="18" customHeight="1" x14ac:dyDescent="0.25">
      <c r="A24" s="4">
        <f>A23*2</f>
        <v>4</v>
      </c>
      <c r="B24" s="5">
        <f t="shared" ref="B24:B42" si="7">$B$22*3.6/A24</f>
        <v>0.45</v>
      </c>
      <c r="C24" s="6">
        <f t="shared" ref="C24:C42" si="8">$C$22*3.6/A24</f>
        <v>9</v>
      </c>
      <c r="D24" s="4">
        <f t="shared" ref="D24:D42" si="9">$D$22*3.6/A24</f>
        <v>90</v>
      </c>
      <c r="E24" s="6">
        <f t="shared" ref="E24:E42" si="10">$F$20*$B$20*((EXP(-$B$20*B24)-1)/$B$20/B24+1)/B$22</f>
        <v>0.42902172809848294</v>
      </c>
      <c r="F24" s="6">
        <f t="shared" ref="F24:F42" si="11">$F$20*$B$20*((EXP(-$B$20*C24)-1)/$B$20/C24+1)/C$22</f>
        <v>3.888888888888889E-2</v>
      </c>
      <c r="G24" s="6">
        <f t="shared" ref="G24:G42" si="12">$F$20*$B$20*((EXP(-$B$20*D24)-1)/$B$20/D24+1)/D$22</f>
        <v>3.988888888888889E-3</v>
      </c>
    </row>
    <row r="25" spans="1:7" ht="18" customHeight="1" x14ac:dyDescent="0.25">
      <c r="A25" s="4">
        <f t="shared" ref="A25:A42" si="13">A24*2</f>
        <v>8</v>
      </c>
      <c r="B25" s="5">
        <f t="shared" si="7"/>
        <v>0.22500000000000001</v>
      </c>
      <c r="C25" s="6">
        <f t="shared" si="8"/>
        <v>4.5</v>
      </c>
      <c r="D25" s="4">
        <f t="shared" si="9"/>
        <v>45</v>
      </c>
      <c r="E25" s="6">
        <f t="shared" si="10"/>
        <v>0.27250636421386593</v>
      </c>
      <c r="F25" s="6">
        <f t="shared" si="11"/>
        <v>3.7777777811622178E-2</v>
      </c>
      <c r="G25" s="6">
        <f t="shared" si="12"/>
        <v>3.977777777777778E-3</v>
      </c>
    </row>
    <row r="26" spans="1:7" ht="18" customHeight="1" x14ac:dyDescent="0.25">
      <c r="A26" s="4">
        <f t="shared" si="13"/>
        <v>16</v>
      </c>
      <c r="B26" s="5">
        <f t="shared" si="7"/>
        <v>0.1125</v>
      </c>
      <c r="C26" s="6">
        <f t="shared" si="8"/>
        <v>2.25</v>
      </c>
      <c r="D26" s="4">
        <f t="shared" si="9"/>
        <v>22.5</v>
      </c>
      <c r="E26" s="6">
        <f t="shared" si="10"/>
        <v>0.15578338066093045</v>
      </c>
      <c r="F26" s="6">
        <f t="shared" si="11"/>
        <v>3.5556104043573719E-2</v>
      </c>
      <c r="G26" s="6">
        <f t="shared" si="12"/>
        <v>3.9555555555555559E-3</v>
      </c>
    </row>
    <row r="27" spans="1:7" ht="18" customHeight="1" x14ac:dyDescent="0.25">
      <c r="A27" s="4">
        <f t="shared" si="13"/>
        <v>32</v>
      </c>
      <c r="B27" s="5">
        <f t="shared" si="7"/>
        <v>5.6250000000000001E-2</v>
      </c>
      <c r="C27" s="6">
        <f t="shared" si="8"/>
        <v>1.125</v>
      </c>
      <c r="D27" s="4">
        <f t="shared" si="9"/>
        <v>11.25</v>
      </c>
      <c r="E27" s="6">
        <f t="shared" si="10"/>
        <v>8.3613222255562919E-2</v>
      </c>
      <c r="F27" s="6">
        <f t="shared" si="11"/>
        <v>3.1209857747006596E-2</v>
      </c>
      <c r="G27" s="6">
        <f t="shared" si="12"/>
        <v>3.9111111111111117E-3</v>
      </c>
    </row>
    <row r="28" spans="1:7" ht="18" customHeight="1" x14ac:dyDescent="0.25">
      <c r="A28" s="4">
        <f t="shared" si="13"/>
        <v>64</v>
      </c>
      <c r="B28" s="5">
        <f t="shared" si="7"/>
        <v>2.8125000000000001E-2</v>
      </c>
      <c r="C28" s="6">
        <f t="shared" si="8"/>
        <v>0.5625</v>
      </c>
      <c r="D28" s="4">
        <f t="shared" si="9"/>
        <v>5.625</v>
      </c>
      <c r="E28" s="6">
        <f t="shared" si="10"/>
        <v>4.3358912771667063E-2</v>
      </c>
      <c r="F28" s="6">
        <f t="shared" si="11"/>
        <v>2.4095986214433145E-2</v>
      </c>
      <c r="G28" s="6">
        <f t="shared" si="12"/>
        <v>3.8222222222523005E-3</v>
      </c>
    </row>
    <row r="29" spans="1:7" ht="18" customHeight="1" x14ac:dyDescent="0.25">
      <c r="A29" s="4">
        <f t="shared" si="13"/>
        <v>128</v>
      </c>
      <c r="B29" s="5">
        <f t="shared" si="7"/>
        <v>1.40625E-2</v>
      </c>
      <c r="C29" s="6">
        <f t="shared" si="8"/>
        <v>0.28125</v>
      </c>
      <c r="D29" s="4">
        <f t="shared" si="9"/>
        <v>2.8125</v>
      </c>
      <c r="E29" s="6">
        <f t="shared" si="10"/>
        <v>2.2083991495957724E-2</v>
      </c>
      <c r="F29" s="6">
        <f t="shared" si="11"/>
        <v>1.5987643283852437E-2</v>
      </c>
      <c r="G29" s="6">
        <f t="shared" si="12"/>
        <v>3.6444490692613884E-3</v>
      </c>
    </row>
    <row r="30" spans="1:7" ht="18" customHeight="1" x14ac:dyDescent="0.25">
      <c r="A30" s="4">
        <f t="shared" si="13"/>
        <v>256</v>
      </c>
      <c r="B30" s="5">
        <f t="shared" si="7"/>
        <v>7.0312500000000002E-3</v>
      </c>
      <c r="C30" s="6">
        <f t="shared" si="8"/>
        <v>0.140625</v>
      </c>
      <c r="D30" s="4">
        <f t="shared" si="9"/>
        <v>1.40625</v>
      </c>
      <c r="E30" s="6">
        <f t="shared" si="10"/>
        <v>1.1145268675251252E-2</v>
      </c>
      <c r="F30" s="6">
        <f t="shared" si="11"/>
        <v>9.4067786475323049E-3</v>
      </c>
      <c r="G30" s="6">
        <f t="shared" si="12"/>
        <v>3.2914535560078333E-3</v>
      </c>
    </row>
    <row r="31" spans="1:7" ht="18" customHeight="1" x14ac:dyDescent="0.25">
      <c r="A31" s="4">
        <f t="shared" si="13"/>
        <v>512</v>
      </c>
      <c r="B31" s="5">
        <f t="shared" si="7"/>
        <v>3.5156250000000001E-3</v>
      </c>
      <c r="C31" s="6">
        <f t="shared" si="8"/>
        <v>7.03125E-2</v>
      </c>
      <c r="D31" s="4">
        <f t="shared" si="9"/>
        <v>0.703125</v>
      </c>
      <c r="E31" s="6">
        <f t="shared" si="10"/>
        <v>5.598725249545744E-3</v>
      </c>
      <c r="F31" s="6">
        <f t="shared" si="11"/>
        <v>5.1327433939921544E-3</v>
      </c>
      <c r="G31" s="6">
        <f t="shared" si="12"/>
        <v>2.6631888610066604E-3</v>
      </c>
    </row>
    <row r="32" spans="1:7" ht="18" customHeight="1" x14ac:dyDescent="0.25">
      <c r="A32" s="4">
        <f t="shared" si="13"/>
        <v>1024</v>
      </c>
      <c r="B32" s="5">
        <f t="shared" si="7"/>
        <v>1.7578125E-3</v>
      </c>
      <c r="C32" s="6">
        <f t="shared" si="8"/>
        <v>3.515625E-2</v>
      </c>
      <c r="D32" s="4">
        <f t="shared" si="9"/>
        <v>0.3515625</v>
      </c>
      <c r="E32" s="6">
        <f t="shared" si="10"/>
        <v>2.8059197739872311E-3</v>
      </c>
      <c r="F32" s="6">
        <f t="shared" si="11"/>
        <v>2.6851715592087237E-3</v>
      </c>
      <c r="G32" s="6">
        <f t="shared" si="12"/>
        <v>1.8526166449650517E-3</v>
      </c>
    </row>
    <row r="33" spans="1:7" ht="18" customHeight="1" x14ac:dyDescent="0.25">
      <c r="A33" s="4">
        <f t="shared" si="13"/>
        <v>2048</v>
      </c>
      <c r="B33" s="5">
        <f t="shared" si="7"/>
        <v>8.7890625000000002E-4</v>
      </c>
      <c r="C33" s="6">
        <f t="shared" si="8"/>
        <v>1.7578125E-2</v>
      </c>
      <c r="D33" s="4">
        <f t="shared" si="9"/>
        <v>0.17578125</v>
      </c>
      <c r="E33" s="6">
        <f t="shared" si="10"/>
        <v>1.4046034981523904E-3</v>
      </c>
      <c r="F33" s="6">
        <f t="shared" si="11"/>
        <v>1.3738623200868006E-3</v>
      </c>
      <c r="G33" s="6">
        <f t="shared" si="12"/>
        <v>1.1273153247357071E-3</v>
      </c>
    </row>
    <row r="34" spans="1:7" ht="18" customHeight="1" x14ac:dyDescent="0.25">
      <c r="A34" s="4">
        <f t="shared" si="13"/>
        <v>4096</v>
      </c>
      <c r="B34" s="5">
        <f t="shared" si="7"/>
        <v>4.3945312500000001E-4</v>
      </c>
      <c r="C34" s="6">
        <f t="shared" si="8"/>
        <v>8.7890625E-3</v>
      </c>
      <c r="D34" s="4">
        <f t="shared" si="9"/>
        <v>8.7890625E-2</v>
      </c>
      <c r="E34" s="6">
        <f t="shared" si="10"/>
        <v>7.0271319370176501E-4</v>
      </c>
      <c r="F34" s="6">
        <f t="shared" si="11"/>
        <v>6.949571673177024E-4</v>
      </c>
      <c r="G34" s="6">
        <f t="shared" si="12"/>
        <v>6.2748870366580655E-4</v>
      </c>
    </row>
    <row r="35" spans="1:7" ht="18" customHeight="1" x14ac:dyDescent="0.25">
      <c r="A35" s="4">
        <f t="shared" si="13"/>
        <v>8192</v>
      </c>
      <c r="B35" s="5">
        <f t="shared" si="7"/>
        <v>2.1972656250000001E-4</v>
      </c>
      <c r="C35" s="6">
        <f t="shared" si="8"/>
        <v>4.39453125E-3</v>
      </c>
      <c r="D35" s="4">
        <f t="shared" si="9"/>
        <v>4.39453125E-2</v>
      </c>
      <c r="E35" s="6">
        <f t="shared" si="10"/>
        <v>3.5145952584167975E-4</v>
      </c>
      <c r="F35" s="6">
        <f t="shared" si="11"/>
        <v>3.4951158419997078E-4</v>
      </c>
      <c r="G35" s="6">
        <f t="shared" si="12"/>
        <v>3.3183746473489204E-4</v>
      </c>
    </row>
    <row r="36" spans="1:7" ht="18" customHeight="1" x14ac:dyDescent="0.25">
      <c r="A36" s="4">
        <f t="shared" si="13"/>
        <v>16384</v>
      </c>
      <c r="B36" s="5">
        <f t="shared" si="7"/>
        <v>1.0986328125E-4</v>
      </c>
      <c r="C36" s="6">
        <f t="shared" si="8"/>
        <v>2.197265625E-3</v>
      </c>
      <c r="D36" s="4">
        <f t="shared" si="9"/>
        <v>2.197265625E-2</v>
      </c>
      <c r="E36" s="6">
        <f t="shared" si="10"/>
        <v>1.7575550365211967E-4</v>
      </c>
      <c r="F36" s="6">
        <f t="shared" si="11"/>
        <v>1.7526739543983539E-4</v>
      </c>
      <c r="G36" s="6">
        <f t="shared" si="12"/>
        <v>1.7074260409415045E-4</v>
      </c>
    </row>
    <row r="37" spans="1:7" ht="18" customHeight="1" x14ac:dyDescent="0.25">
      <c r="A37" s="4">
        <f t="shared" si="13"/>
        <v>32768</v>
      </c>
      <c r="B37" s="5">
        <f t="shared" si="7"/>
        <v>5.4931640625000001E-5</v>
      </c>
      <c r="C37" s="6">
        <f t="shared" si="8"/>
        <v>1.0986328125E-3</v>
      </c>
      <c r="D37" s="4">
        <f t="shared" si="9"/>
        <v>1.0986328125E-2</v>
      </c>
      <c r="E37" s="6">
        <f t="shared" si="10"/>
        <v>8.7884187976516881E-5</v>
      </c>
      <c r="F37" s="6">
        <f t="shared" si="11"/>
        <v>8.7762020287605056E-5</v>
      </c>
      <c r="G37" s="6">
        <f t="shared" si="12"/>
        <v>8.6617185722732699E-5</v>
      </c>
    </row>
    <row r="38" spans="1:7" ht="18" customHeight="1" x14ac:dyDescent="0.25">
      <c r="A38" s="4">
        <f t="shared" si="13"/>
        <v>65536</v>
      </c>
      <c r="B38" s="5">
        <f t="shared" si="7"/>
        <v>2.7465820312500001E-5</v>
      </c>
      <c r="C38" s="6">
        <f t="shared" si="8"/>
        <v>5.4931640625E-4</v>
      </c>
      <c r="D38" s="4">
        <f t="shared" si="9"/>
        <v>5.4931640625E-3</v>
      </c>
      <c r="E38" s="6">
        <f t="shared" si="10"/>
        <v>4.3943703349214051E-5</v>
      </c>
      <c r="F38" s="6">
        <f t="shared" si="11"/>
        <v>4.3913143664315868E-5</v>
      </c>
      <c r="G38" s="6">
        <f t="shared" si="12"/>
        <v>4.3625207734496295E-5</v>
      </c>
    </row>
    <row r="39" spans="1:7" ht="18" customHeight="1" x14ac:dyDescent="0.25">
      <c r="A39" s="4">
        <f t="shared" si="13"/>
        <v>131072</v>
      </c>
      <c r="B39" s="5">
        <f t="shared" si="7"/>
        <v>1.373291015625E-5</v>
      </c>
      <c r="C39" s="6">
        <f t="shared" si="8"/>
        <v>2.74658203125E-4</v>
      </c>
      <c r="D39" s="4">
        <f t="shared" si="9"/>
        <v>2.74658203125E-3</v>
      </c>
      <c r="E39" s="6">
        <f t="shared" si="10"/>
        <v>2.1972254035063089E-5</v>
      </c>
      <c r="F39" s="6">
        <f t="shared" si="11"/>
        <v>2.1964611834039973E-5</v>
      </c>
      <c r="G39" s="6">
        <f t="shared" si="12"/>
        <v>2.1892410502025506E-5</v>
      </c>
    </row>
    <row r="40" spans="1:7" ht="18" customHeight="1" x14ac:dyDescent="0.25">
      <c r="A40" s="4">
        <f t="shared" si="13"/>
        <v>262144</v>
      </c>
      <c r="B40" s="5">
        <f t="shared" si="7"/>
        <v>6.8664550781250002E-6</v>
      </c>
      <c r="C40" s="6">
        <f t="shared" si="8"/>
        <v>1.373291015625E-4</v>
      </c>
      <c r="D40" s="4">
        <f t="shared" si="9"/>
        <v>1.373291015625E-3</v>
      </c>
      <c r="E40" s="6">
        <f t="shared" si="10"/>
        <v>1.0986229042675433E-5</v>
      </c>
      <c r="F40" s="6">
        <f t="shared" si="11"/>
        <v>1.0984316743107849E-5</v>
      </c>
      <c r="G40" s="6">
        <f t="shared" si="12"/>
        <v>1.0966239152993661E-5</v>
      </c>
    </row>
    <row r="41" spans="1:7" ht="18" customHeight="1" x14ac:dyDescent="0.25">
      <c r="A41" s="4">
        <f t="shared" si="13"/>
        <v>524288</v>
      </c>
      <c r="B41" s="5">
        <f t="shared" si="7"/>
        <v>3.4332275390625001E-6</v>
      </c>
      <c r="C41" s="6">
        <f t="shared" si="8"/>
        <v>6.866455078125E-5</v>
      </c>
      <c r="D41" s="4">
        <f t="shared" si="9"/>
        <v>6.866455078125E-4</v>
      </c>
      <c r="E41" s="6">
        <f t="shared" si="10"/>
        <v>5.4931397446722487E-6</v>
      </c>
      <c r="F41" s="6">
        <f t="shared" si="11"/>
        <v>5.4926611806482844E-6</v>
      </c>
      <c r="G41" s="6">
        <f t="shared" si="12"/>
        <v>5.488138371987806E-6</v>
      </c>
    </row>
    <row r="42" spans="1:7" ht="18" customHeight="1" thickBot="1" x14ac:dyDescent="0.3">
      <c r="A42" s="7">
        <f t="shared" si="13"/>
        <v>1048576</v>
      </c>
      <c r="B42" s="8">
        <f t="shared" si="7"/>
        <v>1.71661376953125E-6</v>
      </c>
      <c r="C42" s="9">
        <f t="shared" si="8"/>
        <v>3.4332275390625E-5</v>
      </c>
      <c r="D42" s="7">
        <f t="shared" si="9"/>
        <v>3.4332275390625E-4</v>
      </c>
      <c r="E42" s="9">
        <f t="shared" si="10"/>
        <v>2.746578926871024E-6</v>
      </c>
      <c r="F42" s="9">
        <f t="shared" si="11"/>
        <v>2.746456302702427E-6</v>
      </c>
      <c r="G42" s="9">
        <f t="shared" si="12"/>
        <v>2.7453251771576425E-6</v>
      </c>
    </row>
    <row r="58" spans="1:2" x14ac:dyDescent="0.25">
      <c r="A58" s="1"/>
      <c r="B58" s="1"/>
    </row>
  </sheetData>
  <mergeCells count="12">
    <mergeCell ref="F2:G2"/>
    <mergeCell ref="A1:G1"/>
    <mergeCell ref="A19:G19"/>
    <mergeCell ref="B20:D20"/>
    <mergeCell ref="B2:D2"/>
    <mergeCell ref="E3:G3"/>
    <mergeCell ref="E21:G21"/>
    <mergeCell ref="B3:D3"/>
    <mergeCell ref="A3:A4"/>
    <mergeCell ref="B21:D21"/>
    <mergeCell ref="A21:A22"/>
    <mergeCell ref="F20:G20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Intake fraction time Fig2a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2025-10-02T10:15:49Z</dcterms:modified>
</cp:coreProperties>
</file>